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c\OneDrive\Documents\9B Presentations\"/>
    </mc:Choice>
  </mc:AlternateContent>
  <xr:revisionPtr revIDLastSave="0" documentId="13_ncr:1_{10C7EDE8-91B1-4E97-A5CB-CCDA6F6262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or" sheetId="1" r:id="rId1"/>
    <sheet name="Pay 2024" sheetId="8" r:id="rId2"/>
    <sheet name="Career" sheetId="4" r:id="rId3"/>
  </sheets>
  <definedNames>
    <definedName name="_xlnm._FilterDatabase" localSheetId="0" hidden="1">calculator!$A$18:$C$39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4" l="1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/>
  <c r="N40" i="4"/>
  <c r="O40" i="4"/>
  <c r="N41" i="4"/>
  <c r="O41" i="4"/>
  <c r="N42" i="4"/>
  <c r="O42" i="4"/>
  <c r="N43" i="4"/>
  <c r="O43" i="4"/>
  <c r="N44" i="4"/>
  <c r="O44" i="4"/>
  <c r="N45" i="4"/>
  <c r="O45" i="4"/>
  <c r="N2" i="4"/>
  <c r="A27" i="8"/>
  <c r="N8" i="4"/>
  <c r="N3" i="4"/>
  <c r="N4" i="4"/>
  <c r="N5" i="4"/>
  <c r="N6" i="4"/>
  <c r="N7" i="4"/>
  <c r="N9" i="4"/>
  <c r="P2" i="4"/>
  <c r="D44" i="1"/>
  <c r="D45" i="1"/>
  <c r="D46" i="1"/>
  <c r="A47" i="8"/>
  <c r="A43" i="8"/>
  <c r="A39" i="8"/>
  <c r="A35" i="8"/>
  <c r="A31" i="8"/>
  <c r="A23" i="8"/>
  <c r="A19" i="8"/>
  <c r="A15" i="8"/>
  <c r="D2" i="8"/>
  <c r="A11" i="8"/>
  <c r="A7" i="8"/>
  <c r="A3" i="8"/>
  <c r="A12" i="1"/>
  <c r="D47" i="1"/>
  <c r="D48" i="1"/>
  <c r="D49" i="1"/>
  <c r="D50" i="1"/>
  <c r="D51" i="1"/>
  <c r="D52" i="1"/>
  <c r="D53" i="1"/>
  <c r="A16" i="1"/>
  <c r="B57" i="1"/>
  <c r="C57" i="1" s="1"/>
  <c r="D57" i="1" s="1"/>
  <c r="E57" i="1" s="1"/>
  <c r="O2" i="4"/>
  <c r="C54" i="1"/>
  <c r="O3" i="4"/>
  <c r="O4" i="4"/>
  <c r="O5" i="4"/>
  <c r="O6" i="4"/>
  <c r="O7" i="4"/>
  <c r="O8" i="4"/>
  <c r="O9" i="4"/>
  <c r="D54" i="1" l="1"/>
  <c r="A14" i="1" s="1"/>
  <c r="C2" i="1"/>
  <c r="B58" i="1"/>
  <c r="C58" i="1" s="1"/>
  <c r="D58" i="1" s="1"/>
  <c r="E58" i="1" s="1"/>
  <c r="B37" i="1" l="1"/>
  <c r="D4" i="1"/>
  <c r="D6" i="1" s="1"/>
  <c r="B36" i="1" l="1"/>
  <c r="B38" i="1"/>
  <c r="D8" i="1" l="1"/>
  <c r="D10" i="1" s="1"/>
  <c r="B33" i="1" s="1"/>
  <c r="D12" i="1" s="1"/>
  <c r="D14" i="1" s="1"/>
</calcChain>
</file>

<file path=xl/sharedStrings.xml><?xml version="1.0" encoding="utf-8"?>
<sst xmlns="http://schemas.openxmlformats.org/spreadsheetml/2006/main" count="103" uniqueCount="98">
  <si>
    <t>PAY</t>
  </si>
  <si>
    <t>Per Diem</t>
  </si>
  <si>
    <t>Gross</t>
  </si>
  <si>
    <t>Bonus</t>
  </si>
  <si>
    <t>Expenses</t>
  </si>
  <si>
    <t>Rent</t>
  </si>
  <si>
    <t xml:space="preserve">Electric </t>
  </si>
  <si>
    <t>W/S/G</t>
  </si>
  <si>
    <t>Internet/cable</t>
  </si>
  <si>
    <t>Student loan</t>
  </si>
  <si>
    <t>Credit card</t>
  </si>
  <si>
    <t>Hours</t>
  </si>
  <si>
    <t>Rate</t>
  </si>
  <si>
    <t>Time Away</t>
  </si>
  <si>
    <t>Earnings</t>
  </si>
  <si>
    <t>Total</t>
  </si>
  <si>
    <t>Car Insurance</t>
  </si>
  <si>
    <t>401K</t>
  </si>
  <si>
    <t>Union</t>
  </si>
  <si>
    <t>PAYCHECKS</t>
  </si>
  <si>
    <t>5TH</t>
  </si>
  <si>
    <t>20TH</t>
  </si>
  <si>
    <t>GROSS</t>
  </si>
  <si>
    <t>NET</t>
  </si>
  <si>
    <t>Cell Phone</t>
  </si>
  <si>
    <t>TOTAL NET PAY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</si>
  <si>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</si>
  <si>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</si>
  <si>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</si>
  <si>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</si>
  <si>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</si>
  <si>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</si>
  <si>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</si>
  <si>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</si>
  <si>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</si>
  <si>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</si>
  <si>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</si>
  <si>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</si>
  <si>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Stock</t>
  </si>
  <si>
    <t>Savings</t>
  </si>
  <si>
    <t xml:space="preserve">Groceries </t>
  </si>
  <si>
    <t>Gas</t>
  </si>
  <si>
    <t>Spending</t>
  </si>
  <si>
    <t>Long Term Disability</t>
  </si>
  <si>
    <t>Cumulative</t>
  </si>
  <si>
    <t>Career To Date</t>
  </si>
  <si>
    <t>YR4</t>
  </si>
  <si>
    <t>YR3</t>
  </si>
  <si>
    <t>YR1</t>
  </si>
  <si>
    <t>YR2</t>
  </si>
  <si>
    <t>CA</t>
  </si>
  <si>
    <t>FO</t>
  </si>
  <si>
    <t>YR5</t>
  </si>
  <si>
    <t>YR6</t>
  </si>
  <si>
    <t>Taxable</t>
  </si>
  <si>
    <t>Tax Rate</t>
  </si>
  <si>
    <t>Medical Pretax/post</t>
  </si>
  <si>
    <t>Net Income</t>
  </si>
  <si>
    <t>After Tax</t>
  </si>
  <si>
    <t>Deductions</t>
  </si>
  <si>
    <t>After Expenses</t>
  </si>
  <si>
    <t>YR7</t>
  </si>
  <si>
    <t>YR8</t>
  </si>
  <si>
    <t>YR9</t>
  </si>
  <si>
    <t>YR10</t>
  </si>
  <si>
    <t>YR11</t>
  </si>
  <si>
    <t>YR12</t>
  </si>
  <si>
    <t>TAFB (Domestic)</t>
  </si>
  <si>
    <t>TAFB (International)</t>
  </si>
  <si>
    <t>RATE</t>
  </si>
  <si>
    <t>OVRD HOURS</t>
  </si>
  <si>
    <t>Overide Pay</t>
  </si>
  <si>
    <t xml:space="preserve">MG </t>
  </si>
  <si>
    <t>TAXABLE</t>
  </si>
  <si>
    <t>ADJ</t>
  </si>
  <si>
    <t>OPEN/PREMIUM</t>
  </si>
  <si>
    <t>Open/Premium</t>
  </si>
  <si>
    <t>Amount</t>
  </si>
  <si>
    <t>JANUARY</t>
  </si>
  <si>
    <t>Check Date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</si>
  <si>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</si>
  <si>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</si>
  <si>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</si>
  <si>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</si>
  <si>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</si>
  <si>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</si>
  <si>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</si>
  <si>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</si>
  <si>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</si>
  <si>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</si>
  <si>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FY2024</t>
  </si>
  <si>
    <t>TA (FO)</t>
  </si>
  <si>
    <t>TA (CA)</t>
  </si>
  <si>
    <t>My Pay Rates</t>
  </si>
  <si>
    <t xml:space="preserve">Car </t>
  </si>
  <si>
    <t>Boat</t>
  </si>
  <si>
    <t>Airplane</t>
  </si>
  <si>
    <t>Motercycle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</si>
</sst>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gency FB"/>
      <family val="34"/>
    </font>
    <font>
      <sz val="20"/>
      <color theme="9" tint="-0.499984740745262"/>
      <name val="Agency FB"/>
      <family val="34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double">
        <color rgb="FF3F3F3F"/>
      </left>
      <right/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505050"/>
      </right>
      <top/>
      <bottom/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thin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  <border>
      <left/>
      <right/>
      <top style="thin">
        <color rgb="FF505050"/>
      </top>
      <bottom style="double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rgb="FF505050"/>
      </left>
      <right/>
      <top style="thin">
        <color rgb="FF505050"/>
      </top>
      <bottom style="double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2" applyNumberFormat="0" applyAlignment="0" applyProtection="0"/>
    <xf numFmtId="0" fontId="6" fillId="6" borderId="3" applyNumberFormat="0" applyAlignment="0" applyProtection="0"/>
    <xf numFmtId="0" fontId="7" fillId="0" borderId="4" applyNumberFormat="0" applyFill="0" applyAlignment="0" applyProtection="0"/>
    <xf numFmtId="0" fontId="8" fillId="5" borderId="1" applyNumberFormat="0" applyAlignment="0" applyProtection="0"/>
    <xf numFmtId="0" fontId="9" fillId="0" borderId="18" applyNumberFormat="0" applyFill="0" applyAlignment="0" applyProtection="0"/>
    <xf numFmtId="0" fontId="1" fillId="7" borderId="23" applyNumberFormat="0" applyFont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3" fillId="0" borderId="24" applyNumberFormat="0" applyFill="0" applyAlignment="0" applyProtection="0"/>
    <xf numFmtId="0" fontId="1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5" xfId="0" applyBorder="1"/>
    <xf numFmtId="0" fontId="6" fillId="6" borderId="6" xfId="5" applyBorder="1"/>
    <xf numFmtId="0" fontId="6" fillId="6" borderId="6" xfId="5" applyBorder="1" applyAlignment="1">
      <alignment wrapText="1"/>
    </xf>
    <xf numFmtId="0" fontId="6" fillId="6" borderId="7" xfId="5" applyBorder="1"/>
    <xf numFmtId="0" fontId="3" fillId="3" borderId="8" xfId="2" applyBorder="1"/>
    <xf numFmtId="0" fontId="6" fillId="6" borderId="9" xfId="5" applyBorder="1"/>
    <xf numFmtId="164" fontId="7" fillId="0" borderId="5" xfId="6" applyNumberFormat="1" applyFill="1" applyBorder="1"/>
    <xf numFmtId="0" fontId="5" fillId="5" borderId="17" xfId="4" applyBorder="1"/>
    <xf numFmtId="0" fontId="6" fillId="6" borderId="5" xfId="5" applyBorder="1"/>
    <xf numFmtId="164" fontId="0" fillId="0" borderId="19" xfId="0" applyNumberFormat="1" applyBorder="1"/>
    <xf numFmtId="0" fontId="8" fillId="5" borderId="1" xfId="7"/>
    <xf numFmtId="0" fontId="5" fillId="5" borderId="21" xfId="4" applyBorder="1"/>
    <xf numFmtId="0" fontId="5" fillId="5" borderId="21" xfId="4" applyBorder="1" applyAlignment="1">
      <alignment wrapText="1"/>
    </xf>
    <xf numFmtId="0" fontId="9" fillId="0" borderId="18" xfId="8" applyFill="1"/>
    <xf numFmtId="164" fontId="2" fillId="2" borderId="5" xfId="1" applyNumberFormat="1" applyBorder="1"/>
    <xf numFmtId="164" fontId="4" fillId="4" borderId="1" xfId="3" applyNumberFormat="1"/>
    <xf numFmtId="0" fontId="4" fillId="4" borderId="1" xfId="3"/>
    <xf numFmtId="0" fontId="4" fillId="4" borderId="1" xfId="3" applyAlignment="1"/>
    <xf numFmtId="0" fontId="6" fillId="6" borderId="3" xfId="5"/>
    <xf numFmtId="0" fontId="5" fillId="5" borderId="2" xfId="4"/>
    <xf numFmtId="8" fontId="4" fillId="4" borderId="1" xfId="3" applyNumberFormat="1"/>
    <xf numFmtId="0" fontId="5" fillId="5" borderId="5" xfId="4" applyBorder="1" applyAlignment="1"/>
    <xf numFmtId="164" fontId="0" fillId="0" borderId="0" xfId="0" applyNumberFormat="1"/>
    <xf numFmtId="164" fontId="0" fillId="0" borderId="5" xfId="0" applyNumberFormat="1" applyBorder="1"/>
    <xf numFmtId="164" fontId="6" fillId="6" borderId="6" xfId="5" applyNumberFormat="1" applyBorder="1"/>
    <xf numFmtId="164" fontId="0" fillId="0" borderId="8" xfId="0" applyNumberFormat="1" applyBorder="1"/>
    <xf numFmtId="164" fontId="7" fillId="0" borderId="13" xfId="6" applyNumberFormat="1" applyFill="1" applyBorder="1"/>
    <xf numFmtId="0" fontId="5" fillId="5" borderId="22" xfId="4" applyBorder="1"/>
    <xf numFmtId="9" fontId="0" fillId="0" borderId="5" xfId="0" applyNumberFormat="1" applyBorder="1"/>
    <xf numFmtId="0" fontId="8" fillId="5" borderId="16" xfId="7" applyBorder="1"/>
    <xf numFmtId="0" fontId="2" fillId="2" borderId="8" xfId="1" applyBorder="1"/>
    <xf numFmtId="0" fontId="6" fillId="9" borderId="6" xfId="5" applyFill="1" applyBorder="1"/>
    <xf numFmtId="0" fontId="6" fillId="11" borderId="6" xfId="5" applyFill="1" applyBorder="1"/>
    <xf numFmtId="164" fontId="11" fillId="12" borderId="10" xfId="0" applyNumberFormat="1" applyFont="1" applyFill="1" applyBorder="1"/>
    <xf numFmtId="164" fontId="11" fillId="12" borderId="5" xfId="0" applyNumberFormat="1" applyFont="1" applyFill="1" applyBorder="1"/>
    <xf numFmtId="0" fontId="6" fillId="13" borderId="3" xfId="5" applyFill="1"/>
    <xf numFmtId="164" fontId="11" fillId="12" borderId="8" xfId="0" applyNumberFormat="1" applyFont="1" applyFill="1" applyBorder="1"/>
    <xf numFmtId="0" fontId="6" fillId="6" borderId="25" xfId="5" applyBorder="1"/>
    <xf numFmtId="164" fontId="7" fillId="5" borderId="2" xfId="4" applyNumberFormat="1" applyFont="1"/>
    <xf numFmtId="164" fontId="14" fillId="15" borderId="5" xfId="13" applyNumberFormat="1" applyBorder="1"/>
    <xf numFmtId="0" fontId="6" fillId="6" borderId="26" xfId="5" applyBorder="1"/>
    <xf numFmtId="0" fontId="1" fillId="16" borderId="6" xfId="14" applyBorder="1"/>
    <xf numFmtId="164" fontId="3" fillId="3" borderId="20" xfId="2" applyNumberFormat="1" applyBorder="1"/>
    <xf numFmtId="164" fontId="0" fillId="0" borderId="10" xfId="0" applyNumberFormat="1" applyBorder="1"/>
    <xf numFmtId="0" fontId="6" fillId="17" borderId="6" xfId="5" applyFill="1" applyBorder="1"/>
    <xf numFmtId="9" fontId="15" fillId="0" borderId="5" xfId="0" applyNumberFormat="1" applyFont="1" applyBorder="1"/>
    <xf numFmtId="10" fontId="15" fillId="5" borderId="21" xfId="4" applyNumberFormat="1" applyFont="1" applyBorder="1"/>
    <xf numFmtId="10" fontId="1" fillId="18" borderId="27" xfId="15" applyNumberFormat="1" applyBorder="1"/>
    <xf numFmtId="164" fontId="0" fillId="0" borderId="27" xfId="0" applyNumberFormat="1" applyBorder="1"/>
    <xf numFmtId="164" fontId="0" fillId="0" borderId="11" xfId="0" applyNumberFormat="1" applyBorder="1"/>
    <xf numFmtId="164" fontId="11" fillId="12" borderId="13" xfId="0" applyNumberFormat="1" applyFont="1" applyFill="1" applyBorder="1"/>
    <xf numFmtId="164" fontId="0" fillId="0" borderId="14" xfId="0" applyNumberFormat="1" applyBorder="1"/>
    <xf numFmtId="0" fontId="6" fillId="14" borderId="6" xfId="5" applyFill="1" applyBorder="1"/>
    <xf numFmtId="164" fontId="0" fillId="0" borderId="28" xfId="0" applyNumberFormat="1" applyBorder="1"/>
    <xf numFmtId="0" fontId="0" fillId="0" borderId="0" xfId="0" applyAlignment="1">
      <alignment vertical="top"/>
    </xf>
    <xf numFmtId="0" fontId="13" fillId="0" borderId="24" xfId="12" applyFill="1" applyAlignment="1">
      <alignment horizontal="center"/>
    </xf>
    <xf numFmtId="165" fontId="0" fillId="0" borderId="10" xfId="0" applyNumberFormat="1" applyBorder="1"/>
    <xf numFmtId="164" fontId="4" fillId="4" borderId="5" xfId="3" applyNumberFormat="1" applyBorder="1"/>
    <xf numFmtId="4" fontId="0" fillId="0" borderId="5" xfId="0" applyNumberFormat="1" applyBorder="1"/>
    <xf numFmtId="164" fontId="4" fillId="4" borderId="10" xfId="3" applyNumberFormat="1" applyBorder="1"/>
    <xf numFmtId="0" fontId="6" fillId="6" borderId="19" xfId="5" applyBorder="1"/>
    <xf numFmtId="4" fontId="6" fillId="6" borderId="9" xfId="5" applyNumberFormat="1" applyBorder="1"/>
    <xf numFmtId="0" fontId="8" fillId="5" borderId="29" xfId="7" applyBorder="1"/>
    <xf numFmtId="164" fontId="6" fillId="6" borderId="3" xfId="5" applyNumberFormat="1"/>
    <xf numFmtId="4" fontId="0" fillId="13" borderId="5" xfId="0" applyNumberFormat="1" applyFill="1" applyBorder="1"/>
    <xf numFmtId="164" fontId="0" fillId="13" borderId="5" xfId="0" applyNumberFormat="1" applyFill="1" applyBorder="1"/>
    <xf numFmtId="4" fontId="0" fillId="19" borderId="5" xfId="0" applyNumberFormat="1" applyFill="1" applyBorder="1"/>
    <xf numFmtId="164" fontId="0" fillId="19" borderId="5" xfId="0" applyNumberFormat="1" applyFill="1" applyBorder="1"/>
    <xf numFmtId="8" fontId="0" fillId="19" borderId="5" xfId="0" applyNumberFormat="1" applyFill="1" applyBorder="1"/>
    <xf numFmtId="8" fontId="0" fillId="20" borderId="5" xfId="0" applyNumberFormat="1" applyFill="1" applyBorder="1"/>
    <xf numFmtId="8" fontId="4" fillId="7" borderId="30" xfId="9" applyNumberFormat="1" applyFont="1" applyBorder="1"/>
    <xf numFmtId="44" fontId="0" fillId="0" borderId="0" xfId="16" applyFont="1"/>
    <xf numFmtId="14" fontId="8" fillId="5" borderId="35" xfId="7" applyNumberFormat="1" applyBorder="1"/>
    <xf numFmtId="14" fontId="8" fillId="5" borderId="37" xfId="7" applyNumberFormat="1" applyBorder="1"/>
    <xf numFmtId="0" fontId="8" fillId="5" borderId="35" xfId="7" applyBorder="1"/>
    <xf numFmtId="164" fontId="4" fillId="4" borderId="33" xfId="3" applyNumberFormat="1" applyBorder="1"/>
    <xf numFmtId="164" fontId="0" fillId="0" borderId="39" xfId="0" applyNumberFormat="1" applyBorder="1"/>
    <xf numFmtId="14" fontId="0" fillId="15" borderId="31" xfId="13" applyNumberFormat="1" applyFont="1" applyBorder="1" applyAlignment="1">
      <alignment wrapText="1"/>
    </xf>
    <xf numFmtId="14" fontId="0" fillId="15" borderId="32" xfId="13" applyNumberFormat="1" applyFont="1" applyBorder="1"/>
    <xf numFmtId="14" fontId="0" fillId="15" borderId="38" xfId="13" applyNumberFormat="1" applyFont="1" applyBorder="1"/>
    <xf numFmtId="14" fontId="0" fillId="15" borderId="10" xfId="13" applyNumberFormat="1" applyFont="1" applyBorder="1"/>
    <xf numFmtId="14" fontId="0" fillId="15" borderId="40" xfId="13" applyNumberFormat="1" applyFont="1" applyBorder="1"/>
    <xf numFmtId="14" fontId="0" fillId="15" borderId="0" xfId="13" applyNumberFormat="1" applyFont="1" applyBorder="1"/>
    <xf numFmtId="14" fontId="0" fillId="15" borderId="11" xfId="13" applyNumberFormat="1" applyFont="1" applyBorder="1"/>
    <xf numFmtId="14" fontId="0" fillId="15" borderId="32" xfId="13" applyNumberFormat="1" applyFont="1" applyBorder="1" applyAlignment="1">
      <alignment vertical="top"/>
    </xf>
    <xf numFmtId="14" fontId="0" fillId="15" borderId="39" xfId="13" applyNumberFormat="1" applyFont="1" applyBorder="1"/>
    <xf numFmtId="14" fontId="0" fillId="15" borderId="41" xfId="13" applyNumberFormat="1" applyFont="1" applyBorder="1"/>
    <xf numFmtId="14" fontId="0" fillId="15" borderId="5" xfId="13" applyNumberFormat="1" applyFont="1" applyBorder="1"/>
    <xf numFmtId="164" fontId="4" fillId="4" borderId="33" xfId="16" applyNumberFormat="1" applyFont="1" applyFill="1" applyBorder="1"/>
    <xf numFmtId="164" fontId="15" fillId="5" borderId="2" xfId="4" applyNumberFormat="1" applyFont="1"/>
    <xf numFmtId="9" fontId="15" fillId="5" borderId="2" xfId="4" applyNumberFormat="1" applyFont="1"/>
    <xf numFmtId="10" fontId="0" fillId="0" borderId="0" xfId="0" applyNumberFormat="1"/>
    <xf numFmtId="165" fontId="16" fillId="0" borderId="5" xfId="0" applyNumberFormat="1" applyFont="1" applyBorder="1"/>
    <xf numFmtId="0" fontId="9" fillId="0" borderId="18" xfId="8"/>
    <xf numFmtId="10" fontId="14" fillId="15" borderId="5" xfId="13" applyNumberFormat="1" applyBorder="1"/>
    <xf numFmtId="9" fontId="14" fillId="15" borderId="5" xfId="13" applyNumberFormat="1" applyBorder="1"/>
    <xf numFmtId="9" fontId="2" fillId="2" borderId="5" xfId="1" applyNumberFormat="1" applyBorder="1"/>
    <xf numFmtId="165" fontId="6" fillId="6" borderId="7" xfId="5" applyNumberFormat="1" applyBorder="1"/>
    <xf numFmtId="8" fontId="0" fillId="0" borderId="11" xfId="0" applyNumberFormat="1" applyBorder="1"/>
    <xf numFmtId="8" fontId="8" fillId="5" borderId="29" xfId="7" applyNumberFormat="1" applyBorder="1"/>
    <xf numFmtId="0" fontId="0" fillId="0" borderId="27" xfId="0" applyBorder="1"/>
    <xf numFmtId="164" fontId="7" fillId="22" borderId="2" xfId="4" applyNumberFormat="1" applyFont="1" applyFill="1"/>
    <xf numFmtId="164" fontId="7" fillId="22" borderId="17" xfId="4" applyNumberFormat="1" applyFont="1" applyFill="1" applyBorder="1"/>
    <xf numFmtId="164" fontId="7" fillId="22" borderId="12" xfId="6" applyNumberFormat="1" applyFill="1" applyBorder="1"/>
    <xf numFmtId="0" fontId="4" fillId="4" borderId="15" xfId="3" applyNumberFormat="1" applyBorder="1"/>
    <xf numFmtId="164" fontId="3" fillId="13" borderId="5" xfId="2" applyNumberFormat="1" applyFill="1" applyBorder="1"/>
    <xf numFmtId="164" fontId="1" fillId="13" borderId="27" xfId="16" applyNumberFormat="1" applyFill="1" applyBorder="1"/>
    <xf numFmtId="164" fontId="1" fillId="13" borderId="27" xfId="11" applyNumberFormat="1" applyFill="1" applyBorder="1"/>
    <xf numFmtId="164" fontId="1" fillId="13" borderId="5" xfId="11" applyNumberFormat="1" applyFill="1" applyBorder="1"/>
    <xf numFmtId="164" fontId="0" fillId="13" borderId="5" xfId="3" applyNumberFormat="1" applyFont="1" applyFill="1" applyBorder="1"/>
    <xf numFmtId="164" fontId="16" fillId="13" borderId="5" xfId="3" applyNumberFormat="1" applyFont="1" applyFill="1" applyBorder="1"/>
    <xf numFmtId="164" fontId="1" fillId="13" borderId="5" xfId="16" applyNumberFormat="1" applyFill="1" applyBorder="1"/>
    <xf numFmtId="164" fontId="10" fillId="0" borderId="31" xfId="10" applyNumberFormat="1" applyBorder="1"/>
    <xf numFmtId="164" fontId="10" fillId="0" borderId="12" xfId="10" applyNumberFormat="1" applyBorder="1"/>
    <xf numFmtId="164" fontId="3" fillId="13" borderId="19" xfId="2" applyNumberFormat="1" applyFill="1" applyBorder="1"/>
    <xf numFmtId="164" fontId="1" fillId="13" borderId="42" xfId="16" applyNumberFormat="1" applyFill="1" applyBorder="1"/>
    <xf numFmtId="164" fontId="0" fillId="0" borderId="12" xfId="0" applyNumberFormat="1" applyBorder="1"/>
    <xf numFmtId="164" fontId="4" fillId="4" borderId="16" xfId="3" applyNumberFormat="1" applyBorder="1"/>
    <xf numFmtId="164" fontId="4" fillId="20" borderId="5" xfId="3" applyNumberFormat="1" applyFill="1" applyBorder="1"/>
    <xf numFmtId="14" fontId="0" fillId="21" borderId="8" xfId="0" applyNumberFormat="1" applyFill="1" applyBorder="1" applyAlignment="1">
      <alignment horizontal="center"/>
    </xf>
    <xf numFmtId="14" fontId="0" fillId="21" borderId="20" xfId="0" applyNumberFormat="1" applyFill="1" applyBorder="1" applyAlignment="1">
      <alignment horizontal="center"/>
    </xf>
    <xf numFmtId="14" fontId="0" fillId="21" borderId="34" xfId="0" applyNumberFormat="1" applyFill="1" applyBorder="1" applyAlignment="1">
      <alignment horizontal="center"/>
    </xf>
    <xf numFmtId="14" fontId="0" fillId="21" borderId="36" xfId="0" applyNumberFormat="1" applyFill="1" applyBorder="1" applyAlignment="1">
      <alignment horizontal="center"/>
    </xf>
    <xf numFmtId="0" fontId="0" fillId="21" borderId="8" xfId="0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0" fillId="21" borderId="19" xfId="0" applyFill="1" applyBorder="1" applyAlignment="1">
      <alignment horizontal="center"/>
    </xf>
    <xf numFmtId="164" fontId="12" fillId="10" borderId="5" xfId="0" applyNumberFormat="1" applyFont="1" applyFill="1" applyBorder="1" applyAlignment="1">
      <alignment horizontal="center"/>
    </xf>
  </cellXfs>
  <cellStyles count="17">
    <cellStyle name="20% - Accent1" xfId="11" builtinId="30"/>
    <cellStyle name="20% - Accent3" xfId="15" builtinId="38"/>
    <cellStyle name="40% - Accent1" xfId="14" builtinId="31"/>
    <cellStyle name="Bad" xfId="2" builtinId="27"/>
    <cellStyle name="Calculation" xfId="7" builtinId="22"/>
    <cellStyle name="Check Cell" xfId="5" builtinId="23"/>
    <cellStyle name="Currency" xfId="16" builtinId="4"/>
    <cellStyle name="Good" xfId="1" builtinId="26"/>
    <cellStyle name="Heading 1" xfId="12" builtinId="16"/>
    <cellStyle name="Heading 4" xfId="10" builtinId="19"/>
    <cellStyle name="Input" xfId="3" builtinId="20"/>
    <cellStyle name="Linked Cell" xfId="8" builtinId="24"/>
    <cellStyle name="Neutral" xfId="13" builtinId="28"/>
    <cellStyle name="Normal" xfId="0" builtinId="0"/>
    <cellStyle name="Note" xfId="9" builtinId="10"/>
    <cellStyle name="Output" xfId="4" builtinId="21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33EEA-8C1F-9149-B38C-BD0771FF6194}">
  <dimension ref="A1:P58"/>
  <sheetViews>
    <sheetView tabSelected="1" zoomScaleNormal="150" zoomScaleSheetLayoutView="100" workbookViewId="0">
      <selection activeCell="D39" sqref="D39"/>
    </sheetView>
  </sheetViews>
  <sheetFormatPr defaultRowHeight="15" x14ac:dyDescent="0.25"/>
  <cols>
    <col min="1" max="1" width="19.5703125" customWidth="1"/>
    <col min="2" max="2" width="13.85546875" customWidth="1"/>
    <col min="3" max="3" width="14.28515625" customWidth="1"/>
    <col min="4" max="4" width="13.85546875" customWidth="1"/>
    <col min="5" max="5" width="13" customWidth="1"/>
    <col min="7" max="7" width="11.7109375" customWidth="1"/>
    <col min="14" max="14" width="11.5703125" bestFit="1" customWidth="1"/>
    <col min="15" max="15" width="10.5703125" bestFit="1" customWidth="1"/>
    <col min="16" max="16" width="11.5703125" bestFit="1" customWidth="1"/>
  </cols>
  <sheetData>
    <row r="1" spans="1:16" ht="21" thickTop="1" thickBot="1" x14ac:dyDescent="0.35">
      <c r="A1" s="2" t="s">
        <v>72</v>
      </c>
      <c r="B1" s="3" t="s">
        <v>0</v>
      </c>
      <c r="C1" s="4" t="s">
        <v>2</v>
      </c>
      <c r="D1" s="5" t="s">
        <v>55</v>
      </c>
      <c r="F1" s="56" t="s">
        <v>93</v>
      </c>
      <c r="G1" s="56"/>
      <c r="H1" s="56"/>
    </row>
    <row r="2" spans="1:16" ht="16.5" thickTop="1" thickBot="1" x14ac:dyDescent="0.3">
      <c r="A2" s="57">
        <v>75</v>
      </c>
      <c r="B2" s="99">
        <v>95</v>
      </c>
      <c r="C2" s="60">
        <f>(A2*B2)+A10+A12+A14+A16</f>
        <v>7125</v>
      </c>
      <c r="D2" s="59">
        <v>0.8</v>
      </c>
      <c r="G2" s="36" t="s">
        <v>51</v>
      </c>
      <c r="H2" s="53" t="s">
        <v>50</v>
      </c>
      <c r="I2" s="45" t="s">
        <v>91</v>
      </c>
      <c r="J2" s="45" t="s">
        <v>92</v>
      </c>
    </row>
    <row r="3" spans="1:16" ht="16.5" thickTop="1" thickBot="1" x14ac:dyDescent="0.3">
      <c r="A3" s="98" t="s">
        <v>70</v>
      </c>
      <c r="B3" s="101"/>
      <c r="D3" s="42" t="s">
        <v>54</v>
      </c>
      <c r="F3" s="19" t="s">
        <v>48</v>
      </c>
      <c r="G3" s="52">
        <v>95</v>
      </c>
      <c r="H3" s="24">
        <v>135</v>
      </c>
      <c r="I3" s="24"/>
      <c r="J3" s="24"/>
    </row>
    <row r="4" spans="1:16" ht="16.5" thickTop="1" thickBot="1" x14ac:dyDescent="0.3">
      <c r="A4" s="93">
        <v>0</v>
      </c>
      <c r="B4" s="100" t="s">
        <v>69</v>
      </c>
      <c r="D4" s="58">
        <f>C2-(B35+B37)</f>
        <v>6645</v>
      </c>
      <c r="F4" s="19" t="s">
        <v>49</v>
      </c>
      <c r="G4" s="44">
        <v>100</v>
      </c>
      <c r="H4" s="24">
        <v>150</v>
      </c>
      <c r="I4" s="24"/>
      <c r="J4" s="24"/>
    </row>
    <row r="5" spans="1:16" ht="16.5" thickTop="1" thickBot="1" x14ac:dyDescent="0.3">
      <c r="A5" s="6" t="s">
        <v>67</v>
      </c>
      <c r="B5" s="24">
        <v>5.25</v>
      </c>
      <c r="D5" s="41" t="s">
        <v>58</v>
      </c>
      <c r="F5" s="19" t="s">
        <v>47</v>
      </c>
      <c r="G5" s="44">
        <v>105</v>
      </c>
      <c r="H5" s="24">
        <v>160</v>
      </c>
      <c r="I5" s="24"/>
      <c r="J5" s="24"/>
    </row>
    <row r="6" spans="1:16" ht="16.5" thickTop="1" thickBot="1" x14ac:dyDescent="0.3">
      <c r="A6" s="65">
        <v>0</v>
      </c>
      <c r="B6" s="63" t="s">
        <v>69</v>
      </c>
      <c r="D6" s="40">
        <f>D4*D2</f>
        <v>5316</v>
      </c>
      <c r="F6" s="19" t="s">
        <v>46</v>
      </c>
      <c r="G6" s="44">
        <v>110</v>
      </c>
      <c r="H6" s="24">
        <v>170</v>
      </c>
      <c r="I6" s="24"/>
      <c r="J6" s="24"/>
    </row>
    <row r="7" spans="1:16" ht="16.5" thickTop="1" thickBot="1" x14ac:dyDescent="0.3">
      <c r="A7" s="62" t="s">
        <v>68</v>
      </c>
      <c r="B7" s="66">
        <v>2.5</v>
      </c>
      <c r="D7" s="41" t="s">
        <v>59</v>
      </c>
      <c r="F7" s="19" t="s">
        <v>52</v>
      </c>
      <c r="G7" s="24">
        <v>115</v>
      </c>
      <c r="H7" s="52">
        <v>180</v>
      </c>
      <c r="I7" s="24"/>
      <c r="J7" s="24"/>
      <c r="N7" s="72"/>
      <c r="O7" s="72"/>
      <c r="P7" s="72"/>
    </row>
    <row r="8" spans="1:16" ht="16.5" thickTop="1" thickBot="1" x14ac:dyDescent="0.3">
      <c r="A8" s="67">
        <v>0</v>
      </c>
      <c r="B8" s="63" t="s">
        <v>69</v>
      </c>
      <c r="D8" s="40">
        <f>B36+C35+B38+B39</f>
        <v>141.00399999999999</v>
      </c>
      <c r="F8" s="19" t="s">
        <v>53</v>
      </c>
      <c r="G8" s="26"/>
      <c r="H8" s="50"/>
      <c r="I8" s="24"/>
      <c r="J8" s="24"/>
      <c r="N8" s="72"/>
      <c r="O8" s="72"/>
      <c r="P8" s="72"/>
    </row>
    <row r="9" spans="1:16" ht="16.5" thickTop="1" thickBot="1" x14ac:dyDescent="0.3">
      <c r="A9" s="6" t="s">
        <v>3</v>
      </c>
      <c r="B9" s="68">
        <v>3</v>
      </c>
      <c r="D9" s="2" t="s">
        <v>57</v>
      </c>
      <c r="F9" s="19" t="s">
        <v>61</v>
      </c>
      <c r="G9" s="54"/>
      <c r="H9" s="24"/>
      <c r="I9" s="24"/>
      <c r="J9" s="24"/>
      <c r="N9" s="72"/>
      <c r="O9" s="72"/>
      <c r="P9" s="72"/>
    </row>
    <row r="10" spans="1:16" ht="16.5" thickTop="1" thickBot="1" x14ac:dyDescent="0.3">
      <c r="A10" s="119">
        <v>0</v>
      </c>
      <c r="D10" s="15">
        <f>D6-D8</f>
        <v>5174.9960000000001</v>
      </c>
      <c r="F10" s="38" t="s">
        <v>62</v>
      </c>
      <c r="G10" s="24"/>
      <c r="H10" s="10"/>
      <c r="I10" s="24"/>
      <c r="J10" s="24"/>
    </row>
    <row r="11" spans="1:16" ht="16.5" thickTop="1" thickBot="1" x14ac:dyDescent="0.3">
      <c r="A11" s="61" t="s">
        <v>1</v>
      </c>
      <c r="D11" s="19" t="s">
        <v>4</v>
      </c>
      <c r="F11" s="38" t="s">
        <v>63</v>
      </c>
      <c r="G11" s="24"/>
      <c r="H11" s="24"/>
      <c r="I11" s="24"/>
      <c r="J11" s="24"/>
    </row>
    <row r="12" spans="1:16" ht="16.5" thickTop="1" thickBot="1" x14ac:dyDescent="0.3">
      <c r="A12" s="16">
        <f>(A6*B7)+(A8*B9)</f>
        <v>0</v>
      </c>
      <c r="D12" s="43">
        <f>SUM(B19:B34)</f>
        <v>4417.4996000000001</v>
      </c>
      <c r="F12" s="38" t="s">
        <v>64</v>
      </c>
      <c r="G12" s="24"/>
      <c r="H12" s="24"/>
      <c r="I12" s="24"/>
      <c r="J12" s="24"/>
    </row>
    <row r="13" spans="1:16" ht="16.5" thickTop="1" thickBot="1" x14ac:dyDescent="0.3">
      <c r="A13" s="9" t="s">
        <v>76</v>
      </c>
      <c r="D13" s="19" t="s">
        <v>60</v>
      </c>
      <c r="F13" s="38" t="s">
        <v>65</v>
      </c>
      <c r="G13" s="24"/>
      <c r="H13" s="24"/>
      <c r="I13" s="24"/>
      <c r="J13" s="24"/>
    </row>
    <row r="14" spans="1:16" ht="16.5" thickTop="1" thickBot="1" x14ac:dyDescent="0.3">
      <c r="A14" s="16">
        <f>D54</f>
        <v>0</v>
      </c>
      <c r="D14" s="10">
        <f>D10-D12</f>
        <v>757.49639999999999</v>
      </c>
      <c r="F14" s="38" t="s">
        <v>66</v>
      </c>
      <c r="G14" s="24"/>
      <c r="H14" s="24"/>
      <c r="I14" s="24"/>
      <c r="J14" s="24"/>
    </row>
    <row r="15" spans="1:16" ht="16.5" thickTop="1" thickBot="1" x14ac:dyDescent="0.3">
      <c r="A15" s="64" t="s">
        <v>71</v>
      </c>
      <c r="D15" s="23"/>
    </row>
    <row r="16" spans="1:16" ht="15.75" thickTop="1" x14ac:dyDescent="0.25">
      <c r="A16" s="16">
        <f>A4*B5</f>
        <v>0</v>
      </c>
      <c r="D16" s="23"/>
    </row>
    <row r="18" spans="1:5" x14ac:dyDescent="0.25">
      <c r="A18" s="105" t="s">
        <v>4</v>
      </c>
    </row>
    <row r="19" spans="1:5" x14ac:dyDescent="0.25">
      <c r="A19" s="8" t="s">
        <v>5</v>
      </c>
      <c r="B19" s="7">
        <v>1500</v>
      </c>
    </row>
    <row r="20" spans="1:5" x14ac:dyDescent="0.25">
      <c r="A20" s="8" t="s">
        <v>6</v>
      </c>
      <c r="B20" s="7">
        <v>150</v>
      </c>
    </row>
    <row r="21" spans="1:5" x14ac:dyDescent="0.25">
      <c r="A21" s="8" t="s">
        <v>7</v>
      </c>
      <c r="B21" s="7">
        <v>100</v>
      </c>
    </row>
    <row r="22" spans="1:5" x14ac:dyDescent="0.25">
      <c r="A22" s="8" t="s">
        <v>8</v>
      </c>
      <c r="B22" s="7">
        <v>100</v>
      </c>
    </row>
    <row r="23" spans="1:5" x14ac:dyDescent="0.25">
      <c r="A23" s="8" t="s">
        <v>94</v>
      </c>
      <c r="B23" s="7">
        <v>200</v>
      </c>
    </row>
    <row r="24" spans="1:5" x14ac:dyDescent="0.25">
      <c r="A24" s="8" t="s">
        <v>96</v>
      </c>
      <c r="B24" s="7">
        <v>0</v>
      </c>
    </row>
    <row r="25" spans="1:5" x14ac:dyDescent="0.25">
      <c r="A25" s="8" t="s">
        <v>97</v>
      </c>
      <c r="B25" s="7">
        <v>0</v>
      </c>
    </row>
    <row r="26" spans="1:5" x14ac:dyDescent="0.25">
      <c r="A26" s="8" t="s">
        <v>95</v>
      </c>
      <c r="B26" s="7">
        <v>0</v>
      </c>
    </row>
    <row r="27" spans="1:5" x14ac:dyDescent="0.25">
      <c r="A27" s="8" t="s">
        <v>9</v>
      </c>
      <c r="B27" s="7">
        <v>0</v>
      </c>
    </row>
    <row r="28" spans="1:5" x14ac:dyDescent="0.25">
      <c r="A28" s="8" t="s">
        <v>42</v>
      </c>
      <c r="B28" s="7">
        <v>500</v>
      </c>
    </row>
    <row r="29" spans="1:5" x14ac:dyDescent="0.25">
      <c r="A29" s="28" t="s">
        <v>10</v>
      </c>
      <c r="B29" s="7">
        <v>0</v>
      </c>
      <c r="E29" s="55"/>
    </row>
    <row r="30" spans="1:5" x14ac:dyDescent="0.25">
      <c r="A30" s="22" t="s">
        <v>16</v>
      </c>
      <c r="B30" s="7">
        <v>100</v>
      </c>
    </row>
    <row r="31" spans="1:5" x14ac:dyDescent="0.25">
      <c r="A31" s="22" t="s">
        <v>41</v>
      </c>
      <c r="B31" s="7">
        <v>150</v>
      </c>
    </row>
    <row r="32" spans="1:5" x14ac:dyDescent="0.25">
      <c r="A32" s="22" t="s">
        <v>24</v>
      </c>
      <c r="B32" s="7">
        <v>100</v>
      </c>
    </row>
    <row r="33" spans="1:4" x14ac:dyDescent="0.25">
      <c r="A33" s="22" t="s">
        <v>39</v>
      </c>
      <c r="B33" s="104">
        <f>C33*D10</f>
        <v>517.49959999999999</v>
      </c>
      <c r="C33" s="46">
        <v>0.1</v>
      </c>
    </row>
    <row r="34" spans="1:4" x14ac:dyDescent="0.25">
      <c r="A34" s="22" t="s">
        <v>40</v>
      </c>
      <c r="B34" s="27">
        <v>1000</v>
      </c>
    </row>
    <row r="35" spans="1:4" x14ac:dyDescent="0.25">
      <c r="A35" s="18" t="s">
        <v>56</v>
      </c>
      <c r="B35" s="39">
        <v>480</v>
      </c>
      <c r="C35" s="90">
        <v>40</v>
      </c>
    </row>
    <row r="36" spans="1:4" x14ac:dyDescent="0.25">
      <c r="A36" s="18" t="s">
        <v>38</v>
      </c>
      <c r="B36" s="102">
        <f>D6*C36</f>
        <v>0</v>
      </c>
      <c r="C36" s="91">
        <v>0</v>
      </c>
    </row>
    <row r="37" spans="1:4" x14ac:dyDescent="0.25">
      <c r="A37" s="18" t="s">
        <v>17</v>
      </c>
      <c r="B37" s="102">
        <f>(C2*C37)</f>
        <v>0</v>
      </c>
      <c r="C37" s="91">
        <v>0</v>
      </c>
    </row>
    <row r="38" spans="1:4" x14ac:dyDescent="0.25">
      <c r="A38" s="18" t="s">
        <v>18</v>
      </c>
      <c r="B38" s="102">
        <f>(D6*C38)</f>
        <v>101.00399999999999</v>
      </c>
      <c r="C38" s="47">
        <v>1.9E-2</v>
      </c>
      <c r="D38" s="92"/>
    </row>
    <row r="39" spans="1:4" x14ac:dyDescent="0.25">
      <c r="A39" s="18" t="s">
        <v>43</v>
      </c>
      <c r="B39" s="103">
        <v>0</v>
      </c>
      <c r="C39" s="48">
        <v>0</v>
      </c>
    </row>
    <row r="42" spans="1:4" x14ac:dyDescent="0.25">
      <c r="A42" s="11" t="s">
        <v>75</v>
      </c>
    </row>
    <row r="43" spans="1:4" ht="15.75" thickBot="1" x14ac:dyDescent="0.3">
      <c r="A43" s="12" t="s">
        <v>11</v>
      </c>
      <c r="B43" s="13" t="s">
        <v>12</v>
      </c>
      <c r="C43" s="12" t="s">
        <v>13</v>
      </c>
      <c r="D43" s="94" t="s">
        <v>14</v>
      </c>
    </row>
    <row r="44" spans="1:4" ht="15.75" thickTop="1" x14ac:dyDescent="0.25">
      <c r="A44" s="1">
        <v>0</v>
      </c>
      <c r="B44" s="95">
        <v>2</v>
      </c>
      <c r="C44" s="1">
        <v>0</v>
      </c>
      <c r="D44" s="16">
        <f>A44*(B2*B44)+(C44*1.85)</f>
        <v>0</v>
      </c>
    </row>
    <row r="45" spans="1:4" x14ac:dyDescent="0.25">
      <c r="A45" s="1">
        <v>0</v>
      </c>
      <c r="B45" s="96">
        <v>2</v>
      </c>
      <c r="C45" s="1">
        <v>0</v>
      </c>
      <c r="D45" s="16">
        <f>A45*(B2*B45)+(C45*1.85)</f>
        <v>0</v>
      </c>
    </row>
    <row r="46" spans="1:4" x14ac:dyDescent="0.25">
      <c r="A46" s="1">
        <v>0</v>
      </c>
      <c r="B46" s="96">
        <v>2</v>
      </c>
      <c r="C46" s="1">
        <v>0</v>
      </c>
      <c r="D46" s="16">
        <f>A46*(B2*B46)+(C46*1.85)</f>
        <v>0</v>
      </c>
    </row>
    <row r="47" spans="1:4" x14ac:dyDescent="0.25">
      <c r="A47" s="1">
        <v>0</v>
      </c>
      <c r="B47" s="96">
        <v>2</v>
      </c>
      <c r="C47" s="1">
        <v>0</v>
      </c>
      <c r="D47" s="16">
        <f>A47*(B2*B47)+(C47*1.85)</f>
        <v>0</v>
      </c>
    </row>
    <row r="48" spans="1:4" x14ac:dyDescent="0.25">
      <c r="A48" s="1">
        <v>0</v>
      </c>
      <c r="B48" s="97">
        <v>1.5</v>
      </c>
      <c r="C48" s="1">
        <v>0</v>
      </c>
      <c r="D48" s="16">
        <f>A48*(B2*B48)+(C48*1.85)</f>
        <v>0</v>
      </c>
    </row>
    <row r="49" spans="1:5" x14ac:dyDescent="0.25">
      <c r="A49" s="1">
        <v>0</v>
      </c>
      <c r="B49" s="97">
        <v>1.5</v>
      </c>
      <c r="C49" s="1">
        <v>0</v>
      </c>
      <c r="D49" s="16">
        <f>A49*(B2*B49)+(C49*1.85)</f>
        <v>0</v>
      </c>
    </row>
    <row r="50" spans="1:5" x14ac:dyDescent="0.25">
      <c r="A50" s="1">
        <v>0</v>
      </c>
      <c r="B50" s="97">
        <v>1.5</v>
      </c>
      <c r="C50" s="1">
        <v>0</v>
      </c>
      <c r="D50" s="16">
        <f>A50*(B2*B50)+(C50*1.85)</f>
        <v>0</v>
      </c>
    </row>
    <row r="51" spans="1:5" x14ac:dyDescent="0.25">
      <c r="A51" s="1">
        <v>0</v>
      </c>
      <c r="B51" s="29">
        <v>1</v>
      </c>
      <c r="C51" s="1">
        <v>0</v>
      </c>
      <c r="D51" s="16">
        <f>A51*(B2*B51)+(C51*1.85)</f>
        <v>0</v>
      </c>
    </row>
    <row r="52" spans="1:5" x14ac:dyDescent="0.25">
      <c r="A52" s="1">
        <v>0</v>
      </c>
      <c r="B52" s="29">
        <v>1</v>
      </c>
      <c r="C52" s="1">
        <v>0</v>
      </c>
      <c r="D52" s="118">
        <f>A52*(B2*B52)+(C52*1.85)</f>
        <v>0</v>
      </c>
    </row>
    <row r="53" spans="1:5" x14ac:dyDescent="0.25">
      <c r="A53" s="1">
        <v>0</v>
      </c>
      <c r="B53" s="29">
        <v>2</v>
      </c>
      <c r="C53" s="1">
        <v>0</v>
      </c>
      <c r="D53" s="118">
        <f>A53*(B2*B53)+(C53*1.85)</f>
        <v>0</v>
      </c>
    </row>
    <row r="54" spans="1:5" x14ac:dyDescent="0.25">
      <c r="B54" t="s">
        <v>15</v>
      </c>
      <c r="C54" s="17">
        <f>SUM(C44:C53)</f>
        <v>0</v>
      </c>
      <c r="D54" s="15">
        <f>SUM(D44:D53)</f>
        <v>0</v>
      </c>
    </row>
    <row r="55" spans="1:5" ht="15.75" thickBot="1" x14ac:dyDescent="0.3"/>
    <row r="56" spans="1:5" ht="16.5" thickTop="1" thickBot="1" x14ac:dyDescent="0.3">
      <c r="A56" s="19" t="s">
        <v>19</v>
      </c>
      <c r="B56" s="14" t="s">
        <v>22</v>
      </c>
      <c r="C56" s="14" t="s">
        <v>73</v>
      </c>
      <c r="D56" s="14" t="s">
        <v>23</v>
      </c>
      <c r="E56" s="14" t="s">
        <v>74</v>
      </c>
    </row>
    <row r="57" spans="1:5" ht="15.75" thickTop="1" x14ac:dyDescent="0.25">
      <c r="A57" s="20" t="s">
        <v>20</v>
      </c>
      <c r="B57" s="21">
        <f>(A2/2)*B2</f>
        <v>3562.5</v>
      </c>
      <c r="C57" s="71">
        <f>B57-(B57*C37)-(0.5*B35)</f>
        <v>3322.5</v>
      </c>
      <c r="D57" s="69">
        <f>C57*D2</f>
        <v>2658</v>
      </c>
      <c r="E57" s="70">
        <f>D57-(D57*C37)-(D57*C36)-(D57*C38)-(0.5*C35)</f>
        <v>2587.498</v>
      </c>
    </row>
    <row r="58" spans="1:5" x14ac:dyDescent="0.25">
      <c r="A58" s="20" t="s">
        <v>21</v>
      </c>
      <c r="B58" s="21">
        <f>B57+A12+A14+A16</f>
        <v>3562.5</v>
      </c>
      <c r="C58" s="71">
        <f>B58-(B58*C37)-(0.5*B35)</f>
        <v>3322.5</v>
      </c>
      <c r="D58" s="69">
        <f>C58*D2</f>
        <v>2658</v>
      </c>
      <c r="E58" s="70">
        <f>D58-(D58*C37)-(D58*C36)-(D58*C38)-(0.5*C35)</f>
        <v>2587.498</v>
      </c>
    </row>
  </sheetData>
  <autoFilter ref="A18:C39" xr:uid="{8DF33EEA-8C1F-9149-B38C-BD0771FF619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2CA3-F068-4346-A1B2-977E58A7AEBB}">
  <dimension ref="A1:D50"/>
  <sheetViews>
    <sheetView zoomScaleNormal="100" zoomScaleSheetLayoutView="100" workbookViewId="0">
      <selection activeCell="F5" sqref="F5"/>
    </sheetView>
  </sheetViews>
  <sheetFormatPr defaultRowHeight="15" x14ac:dyDescent="0.25"/>
  <cols>
    <col min="1" max="1" width="18" customWidth="1"/>
    <col min="2" max="2" width="14.85546875" customWidth="1"/>
    <col min="3" max="3" width="12.7109375" customWidth="1"/>
    <col min="4" max="4" width="16.7109375" customWidth="1"/>
    <col min="6" max="6" width="13.42578125" customWidth="1"/>
    <col min="7" max="7" width="14.42578125" customWidth="1"/>
    <col min="8" max="8" width="13.85546875" customWidth="1"/>
    <col min="9" max="9" width="13.7109375" customWidth="1"/>
    <col min="10" max="10" width="14.28515625" customWidth="1"/>
    <col min="11" max="11" width="17.28515625" customWidth="1"/>
    <col min="12" max="12" width="14.28515625" customWidth="1"/>
    <col min="13" max="13" width="13.7109375" customWidth="1"/>
    <col min="14" max="14" width="12.28515625" customWidth="1"/>
    <col min="15" max="15" width="14" customWidth="1"/>
    <col min="16" max="16" width="12.28515625" customWidth="1"/>
    <col min="17" max="17" width="13.28515625" customWidth="1"/>
  </cols>
  <sheetData>
    <row r="1" spans="1:4" ht="33" customHeight="1" thickTop="1" thickBot="1" x14ac:dyDescent="0.3">
      <c r="A1" t="s">
        <v>90</v>
      </c>
      <c r="B1" s="25" t="s">
        <v>79</v>
      </c>
      <c r="C1" s="2" t="s">
        <v>77</v>
      </c>
      <c r="D1" s="2" t="s">
        <v>25</v>
      </c>
    </row>
    <row r="2" spans="1:4" x14ac:dyDescent="0.25">
      <c r="A2" s="74" t="s">
        <v>78</v>
      </c>
      <c r="B2" s="78"/>
      <c r="C2" s="24"/>
      <c r="D2" s="15">
        <f>SUM(C2:C49)</f>
        <v>0</v>
      </c>
    </row>
    <row r="3" spans="1:4" x14ac:dyDescent="0.25">
      <c r="A3" s="58">
        <f>SUM(C2:C5)</f>
        <v>0</v>
      </c>
      <c r="B3" s="78"/>
      <c r="C3" s="24"/>
    </row>
    <row r="4" spans="1:4" x14ac:dyDescent="0.25">
      <c r="A4" s="122"/>
      <c r="B4" s="79"/>
      <c r="C4" s="24"/>
    </row>
    <row r="5" spans="1:4" ht="15.75" thickBot="1" x14ac:dyDescent="0.3">
      <c r="A5" s="123"/>
      <c r="B5" s="80"/>
      <c r="C5" s="77"/>
    </row>
    <row r="6" spans="1:4" ht="15.75" thickBot="1" x14ac:dyDescent="0.3">
      <c r="A6" s="73" t="s">
        <v>80</v>
      </c>
      <c r="B6" s="79"/>
      <c r="C6" s="10"/>
    </row>
    <row r="7" spans="1:4" x14ac:dyDescent="0.25">
      <c r="A7" s="16">
        <f>SUM(C6:C9)</f>
        <v>0</v>
      </c>
      <c r="B7" s="81"/>
      <c r="C7" s="24"/>
    </row>
    <row r="8" spans="1:4" x14ac:dyDescent="0.25">
      <c r="A8" s="120"/>
      <c r="B8" s="81"/>
      <c r="C8" s="24"/>
    </row>
    <row r="9" spans="1:4" ht="15.75" thickBot="1" x14ac:dyDescent="0.3">
      <c r="A9" s="121"/>
      <c r="B9" s="82"/>
      <c r="C9" s="77"/>
    </row>
    <row r="10" spans="1:4" ht="16.5" thickTop="1" thickBot="1" x14ac:dyDescent="0.3">
      <c r="A10" s="73" t="s">
        <v>81</v>
      </c>
      <c r="B10" s="79"/>
      <c r="C10" s="10"/>
    </row>
    <row r="11" spans="1:4" x14ac:dyDescent="0.25">
      <c r="A11" s="76">
        <f>SUM(C10:C13)</f>
        <v>0</v>
      </c>
      <c r="B11" s="81"/>
      <c r="C11" s="24"/>
    </row>
    <row r="12" spans="1:4" x14ac:dyDescent="0.25">
      <c r="A12" s="120"/>
      <c r="B12" s="81"/>
      <c r="C12" s="24"/>
    </row>
    <row r="13" spans="1:4" ht="15.75" thickBot="1" x14ac:dyDescent="0.3">
      <c r="A13" s="121"/>
      <c r="B13" s="82"/>
      <c r="C13" s="77"/>
    </row>
    <row r="14" spans="1:4" ht="16.5" thickTop="1" thickBot="1" x14ac:dyDescent="0.3">
      <c r="A14" s="73" t="s">
        <v>82</v>
      </c>
      <c r="B14" s="79"/>
      <c r="C14" s="10"/>
    </row>
    <row r="15" spans="1:4" x14ac:dyDescent="0.25">
      <c r="A15" s="89">
        <f>SUM(C14:C17)</f>
        <v>0</v>
      </c>
      <c r="B15" s="81"/>
      <c r="C15" s="24"/>
    </row>
    <row r="16" spans="1:4" x14ac:dyDescent="0.25">
      <c r="A16" s="120"/>
      <c r="B16" s="81"/>
      <c r="C16" s="24"/>
    </row>
    <row r="17" spans="1:3" ht="15.75" thickBot="1" x14ac:dyDescent="0.3">
      <c r="A17" s="121"/>
      <c r="B17" s="82"/>
      <c r="C17" s="77"/>
    </row>
    <row r="18" spans="1:3" ht="16.5" thickTop="1" thickBot="1" x14ac:dyDescent="0.3">
      <c r="A18" s="73" t="s">
        <v>31</v>
      </c>
      <c r="B18" s="79"/>
      <c r="C18" s="10"/>
    </row>
    <row r="19" spans="1:3" x14ac:dyDescent="0.25">
      <c r="A19" s="76">
        <f>SUM(C18:C21)</f>
        <v>0</v>
      </c>
      <c r="B19" s="81"/>
      <c r="C19" s="24"/>
    </row>
    <row r="20" spans="1:3" x14ac:dyDescent="0.25">
      <c r="A20" s="120"/>
      <c r="B20" s="81"/>
      <c r="C20" s="24"/>
    </row>
    <row r="21" spans="1:3" ht="15.75" thickBot="1" x14ac:dyDescent="0.3">
      <c r="A21" s="121"/>
      <c r="B21" s="82"/>
      <c r="C21" s="77"/>
    </row>
    <row r="22" spans="1:3" ht="16.5" thickTop="1" thickBot="1" x14ac:dyDescent="0.3">
      <c r="A22" s="73" t="s">
        <v>83</v>
      </c>
      <c r="B22" s="83"/>
      <c r="C22" s="10"/>
    </row>
    <row r="23" spans="1:3" x14ac:dyDescent="0.25">
      <c r="A23" s="76">
        <f>SUM(C22:C25)</f>
        <v>0</v>
      </c>
      <c r="B23" s="84"/>
      <c r="C23" s="24"/>
    </row>
    <row r="24" spans="1:3" x14ac:dyDescent="0.25">
      <c r="A24" s="120"/>
      <c r="B24" s="81"/>
      <c r="C24" s="24"/>
    </row>
    <row r="25" spans="1:3" ht="15.75" thickBot="1" x14ac:dyDescent="0.3">
      <c r="A25" s="121"/>
      <c r="B25" s="82"/>
      <c r="C25" s="77"/>
    </row>
    <row r="26" spans="1:3" ht="16.5" thickTop="1" thickBot="1" x14ac:dyDescent="0.3">
      <c r="A26" s="73" t="s">
        <v>84</v>
      </c>
      <c r="B26" s="79"/>
      <c r="C26" s="10"/>
    </row>
    <row r="27" spans="1:3" x14ac:dyDescent="0.25">
      <c r="A27" s="76">
        <f>SUM(C26:C29)</f>
        <v>0</v>
      </c>
      <c r="B27" s="81"/>
      <c r="C27" s="24"/>
    </row>
    <row r="28" spans="1:3" x14ac:dyDescent="0.25">
      <c r="A28" s="120"/>
      <c r="B28" s="81"/>
      <c r="C28" s="24"/>
    </row>
    <row r="29" spans="1:3" ht="15.75" thickBot="1" x14ac:dyDescent="0.3">
      <c r="A29" s="121"/>
      <c r="B29" s="82"/>
      <c r="C29" s="77"/>
    </row>
    <row r="30" spans="1:3" ht="16.5" thickTop="1" thickBot="1" x14ac:dyDescent="0.3">
      <c r="A30" s="73" t="s">
        <v>85</v>
      </c>
      <c r="B30" s="85"/>
      <c r="C30" s="10"/>
    </row>
    <row r="31" spans="1:3" x14ac:dyDescent="0.25">
      <c r="A31" s="76">
        <f>SUM(C30:C33)</f>
        <v>0</v>
      </c>
      <c r="B31" s="81"/>
      <c r="C31" s="24"/>
    </row>
    <row r="32" spans="1:3" x14ac:dyDescent="0.25">
      <c r="A32" s="120"/>
      <c r="B32" s="84"/>
      <c r="C32" s="26"/>
    </row>
    <row r="33" spans="1:3" ht="15.75" thickBot="1" x14ac:dyDescent="0.3">
      <c r="A33" s="121"/>
      <c r="B33" s="86"/>
      <c r="C33" s="77"/>
    </row>
    <row r="34" spans="1:3" ht="16.5" thickTop="1" thickBot="1" x14ac:dyDescent="0.3">
      <c r="A34" s="75" t="s">
        <v>86</v>
      </c>
      <c r="B34" s="87"/>
      <c r="C34" s="10"/>
    </row>
    <row r="35" spans="1:3" x14ac:dyDescent="0.25">
      <c r="A35" s="76">
        <f>SUM(C34:C37)</f>
        <v>0</v>
      </c>
      <c r="B35" s="88"/>
      <c r="C35" s="24"/>
    </row>
    <row r="36" spans="1:3" x14ac:dyDescent="0.25">
      <c r="A36" s="124"/>
      <c r="B36" s="88"/>
      <c r="C36" s="24"/>
    </row>
    <row r="37" spans="1:3" ht="15.75" thickBot="1" x14ac:dyDescent="0.3">
      <c r="A37" s="125"/>
      <c r="B37" s="86"/>
      <c r="C37" s="77"/>
    </row>
    <row r="38" spans="1:3" ht="16.5" thickTop="1" thickBot="1" x14ac:dyDescent="0.3">
      <c r="A38" s="75" t="s">
        <v>87</v>
      </c>
      <c r="B38" s="87"/>
      <c r="C38" s="10"/>
    </row>
    <row r="39" spans="1:3" x14ac:dyDescent="0.25">
      <c r="A39" s="76">
        <f>SUM(C38:C41)</f>
        <v>0</v>
      </c>
      <c r="B39" s="88"/>
      <c r="C39" s="24"/>
    </row>
    <row r="40" spans="1:3" x14ac:dyDescent="0.25">
      <c r="A40" s="124"/>
      <c r="B40" s="88"/>
      <c r="C40" s="24"/>
    </row>
    <row r="41" spans="1:3" ht="15.75" thickBot="1" x14ac:dyDescent="0.3">
      <c r="A41" s="125"/>
      <c r="B41" s="86"/>
      <c r="C41" s="77"/>
    </row>
    <row r="42" spans="1:3" ht="16.5" thickTop="1" thickBot="1" x14ac:dyDescent="0.3">
      <c r="A42" s="75" t="s">
        <v>88</v>
      </c>
      <c r="B42" s="87"/>
      <c r="C42" s="10"/>
    </row>
    <row r="43" spans="1:3" x14ac:dyDescent="0.25">
      <c r="A43" s="76">
        <f>SUM(C42:C45)</f>
        <v>0</v>
      </c>
      <c r="B43" s="88"/>
      <c r="C43" s="24"/>
    </row>
    <row r="44" spans="1:3" x14ac:dyDescent="0.25">
      <c r="A44" s="124"/>
      <c r="B44" s="88"/>
      <c r="C44" s="24"/>
    </row>
    <row r="45" spans="1:3" ht="15.75" thickBot="1" x14ac:dyDescent="0.3">
      <c r="A45" s="125"/>
      <c r="B45" s="86"/>
      <c r="C45" s="77"/>
    </row>
    <row r="46" spans="1:3" ht="16.5" thickTop="1" thickBot="1" x14ac:dyDescent="0.3">
      <c r="A46" s="75" t="s">
        <v>89</v>
      </c>
      <c r="B46" s="87"/>
      <c r="C46" s="10"/>
    </row>
    <row r="47" spans="1:3" x14ac:dyDescent="0.25">
      <c r="A47" s="76">
        <f>SUM(C46:C49)</f>
        <v>0</v>
      </c>
      <c r="B47" s="88"/>
      <c r="C47" s="24"/>
    </row>
    <row r="48" spans="1:3" x14ac:dyDescent="0.25">
      <c r="A48" s="124"/>
      <c r="B48" s="88"/>
      <c r="C48" s="24"/>
    </row>
    <row r="49" spans="1:3" ht="15.75" thickBot="1" x14ac:dyDescent="0.3">
      <c r="A49" s="126"/>
      <c r="B49" s="86"/>
      <c r="C49" s="77"/>
    </row>
    <row r="50" spans="1:3" ht="15.75" thickTop="1" x14ac:dyDescent="0.25"/>
  </sheetData>
  <mergeCells count="12">
    <mergeCell ref="A32:A33"/>
    <mergeCell ref="A36:A37"/>
    <mergeCell ref="A40:A41"/>
    <mergeCell ref="A44:A45"/>
    <mergeCell ref="A48:A49"/>
    <mergeCell ref="A24:A25"/>
    <mergeCell ref="A28:A29"/>
    <mergeCell ref="A4:A5"/>
    <mergeCell ref="A8:A9"/>
    <mergeCell ref="A12:A13"/>
    <mergeCell ref="A16:A17"/>
    <mergeCell ref="A20:A21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1A84-714A-A543-BE18-2CE6F914DAF8}">
  <dimension ref="A1:P45"/>
  <sheetViews>
    <sheetView zoomScaleNormal="150" zoomScaleSheetLayoutView="100" workbookViewId="0">
      <selection activeCell="T19" sqref="T19"/>
    </sheetView>
  </sheetViews>
  <sheetFormatPr defaultRowHeight="15" x14ac:dyDescent="0.25"/>
  <cols>
    <col min="2" max="3" width="11.5703125" bestFit="1" customWidth="1"/>
    <col min="4" max="6" width="10.5703125" bestFit="1" customWidth="1"/>
    <col min="7" max="8" width="10.28515625" bestFit="1" customWidth="1"/>
    <col min="9" max="9" width="10.7109375" bestFit="1" customWidth="1"/>
    <col min="10" max="10" width="9.140625" bestFit="1" customWidth="1"/>
    <col min="11" max="13" width="10.28515625" bestFit="1" customWidth="1"/>
    <col min="14" max="14" width="20" customWidth="1"/>
    <col min="15" max="15" width="17.85546875" customWidth="1"/>
    <col min="16" max="16" width="26.42578125" customWidth="1"/>
  </cols>
  <sheetData>
    <row r="1" spans="1:16" ht="15.75" thickTop="1" x14ac:dyDescent="0.25"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4" t="s">
        <v>26</v>
      </c>
      <c r="N1" s="31" t="s">
        <v>15</v>
      </c>
      <c r="O1" s="33" t="s">
        <v>44</v>
      </c>
      <c r="P1" s="32" t="s">
        <v>45</v>
      </c>
    </row>
    <row r="2" spans="1:16" x14ac:dyDescent="0.25">
      <c r="A2" s="30">
        <v>2024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9"/>
      <c r="N2" s="113">
        <f t="shared" ref="N2:N7" si="0">SUM(B2:M2)</f>
        <v>0</v>
      </c>
      <c r="O2" s="34">
        <f>N2</f>
        <v>0</v>
      </c>
      <c r="P2" s="127">
        <f>SUM(N2:N9)</f>
        <v>0</v>
      </c>
    </row>
    <row r="3" spans="1:16" x14ac:dyDescent="0.25">
      <c r="A3" s="30">
        <v>2025</v>
      </c>
      <c r="B3" s="106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3">
        <f t="shared" si="0"/>
        <v>0</v>
      </c>
      <c r="O3" s="34">
        <f>N2+N3</f>
        <v>0</v>
      </c>
      <c r="P3" s="127"/>
    </row>
    <row r="4" spans="1:16" x14ac:dyDescent="0.25">
      <c r="A4" s="30">
        <v>2026</v>
      </c>
      <c r="B4" s="106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3">
        <f t="shared" si="0"/>
        <v>0</v>
      </c>
      <c r="O4" s="35">
        <f>O3+N4</f>
        <v>0</v>
      </c>
    </row>
    <row r="5" spans="1:16" x14ac:dyDescent="0.25">
      <c r="A5" s="30">
        <v>2027</v>
      </c>
      <c r="B5" s="106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3">
        <f t="shared" si="0"/>
        <v>0</v>
      </c>
      <c r="O5" s="35">
        <f>O4+N5</f>
        <v>0</v>
      </c>
    </row>
    <row r="6" spans="1:16" x14ac:dyDescent="0.25">
      <c r="A6" s="30">
        <v>2028</v>
      </c>
      <c r="B6" s="106"/>
      <c r="C6" s="110"/>
      <c r="D6" s="110"/>
      <c r="E6" s="110"/>
      <c r="F6" s="111"/>
      <c r="G6" s="111"/>
      <c r="H6" s="111"/>
      <c r="I6" s="110"/>
      <c r="J6" s="111"/>
      <c r="K6" s="111"/>
      <c r="L6" s="111"/>
      <c r="M6" s="111"/>
      <c r="N6" s="114">
        <f t="shared" si="0"/>
        <v>0</v>
      </c>
      <c r="O6" s="37">
        <f>O5+N6</f>
        <v>0</v>
      </c>
    </row>
    <row r="7" spans="1:16" x14ac:dyDescent="0.25">
      <c r="A7" s="30">
        <v>2029</v>
      </c>
      <c r="B7" s="106"/>
      <c r="C7" s="112"/>
      <c r="D7" s="112"/>
      <c r="E7" s="112"/>
      <c r="F7" s="112"/>
      <c r="G7" s="109"/>
      <c r="H7" s="109"/>
      <c r="I7" s="109"/>
      <c r="J7" s="109"/>
      <c r="K7" s="109"/>
      <c r="L7" s="109"/>
      <c r="M7" s="109"/>
      <c r="N7" s="117">
        <f t="shared" si="0"/>
        <v>0</v>
      </c>
      <c r="O7" s="37">
        <f>(O6+N7)</f>
        <v>0</v>
      </c>
    </row>
    <row r="8" spans="1:16" x14ac:dyDescent="0.25">
      <c r="A8" s="30">
        <v>2030</v>
      </c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50">
        <f t="shared" ref="N8:N9" si="1">SUM(B8:M8)</f>
        <v>0</v>
      </c>
      <c r="O8" s="37">
        <f t="shared" ref="O8:O9" si="2">(O7+N8)</f>
        <v>0</v>
      </c>
    </row>
    <row r="9" spans="1:16" x14ac:dyDescent="0.25">
      <c r="A9" s="30">
        <v>2031</v>
      </c>
      <c r="B9" s="106"/>
      <c r="C9" s="107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49">
        <f t="shared" si="1"/>
        <v>0</v>
      </c>
      <c r="O9" s="51">
        <f t="shared" si="2"/>
        <v>0</v>
      </c>
    </row>
    <row r="10" spans="1:16" x14ac:dyDescent="0.25">
      <c r="A10" s="30">
        <v>2032</v>
      </c>
      <c r="B10" s="106"/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49">
        <f t="shared" ref="N10:N45" si="3">SUM(B10:M10)</f>
        <v>0</v>
      </c>
      <c r="O10" s="51">
        <f t="shared" ref="O10:O45" si="4">(O9+N10)</f>
        <v>0</v>
      </c>
    </row>
    <row r="11" spans="1:16" x14ac:dyDescent="0.25">
      <c r="A11" s="30">
        <v>2033</v>
      </c>
      <c r="B11" s="106"/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49">
        <f t="shared" si="3"/>
        <v>0</v>
      </c>
      <c r="O11" s="51">
        <f t="shared" si="4"/>
        <v>0</v>
      </c>
    </row>
    <row r="12" spans="1:16" x14ac:dyDescent="0.25">
      <c r="A12" s="30">
        <v>2034</v>
      </c>
      <c r="B12" s="106"/>
      <c r="C12" s="107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49">
        <f t="shared" si="3"/>
        <v>0</v>
      </c>
      <c r="O12" s="51">
        <f t="shared" si="4"/>
        <v>0</v>
      </c>
    </row>
    <row r="13" spans="1:16" x14ac:dyDescent="0.25">
      <c r="A13" s="30">
        <v>2035</v>
      </c>
      <c r="B13" s="106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49">
        <f t="shared" si="3"/>
        <v>0</v>
      </c>
      <c r="O13" s="51">
        <f t="shared" si="4"/>
        <v>0</v>
      </c>
    </row>
    <row r="14" spans="1:16" x14ac:dyDescent="0.25">
      <c r="A14" s="30">
        <v>2036</v>
      </c>
      <c r="B14" s="106"/>
      <c r="C14" s="107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49">
        <f t="shared" si="3"/>
        <v>0</v>
      </c>
      <c r="O14" s="51">
        <f t="shared" si="4"/>
        <v>0</v>
      </c>
    </row>
    <row r="15" spans="1:16" x14ac:dyDescent="0.25">
      <c r="A15" s="30">
        <v>2037</v>
      </c>
      <c r="B15" s="106"/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49">
        <f t="shared" si="3"/>
        <v>0</v>
      </c>
      <c r="O15" s="51">
        <f t="shared" si="4"/>
        <v>0</v>
      </c>
    </row>
    <row r="16" spans="1:16" x14ac:dyDescent="0.25">
      <c r="A16" s="30">
        <v>2038</v>
      </c>
      <c r="B16" s="106"/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49">
        <f t="shared" si="3"/>
        <v>0</v>
      </c>
      <c r="O16" s="51">
        <f t="shared" si="4"/>
        <v>0</v>
      </c>
    </row>
    <row r="17" spans="1:15" x14ac:dyDescent="0.25">
      <c r="A17" s="30">
        <v>2039</v>
      </c>
      <c r="B17" s="106"/>
      <c r="C17" s="107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49">
        <f t="shared" si="3"/>
        <v>0</v>
      </c>
      <c r="O17" s="51">
        <f t="shared" si="4"/>
        <v>0</v>
      </c>
    </row>
    <row r="18" spans="1:15" x14ac:dyDescent="0.25">
      <c r="A18" s="30">
        <v>2040</v>
      </c>
      <c r="B18" s="106"/>
      <c r="C18" s="107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49">
        <f t="shared" si="3"/>
        <v>0</v>
      </c>
      <c r="O18" s="51">
        <f t="shared" si="4"/>
        <v>0</v>
      </c>
    </row>
    <row r="19" spans="1:15" x14ac:dyDescent="0.25">
      <c r="A19" s="30">
        <v>2041</v>
      </c>
      <c r="B19" s="106"/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49">
        <f t="shared" si="3"/>
        <v>0</v>
      </c>
      <c r="O19" s="51">
        <f t="shared" si="4"/>
        <v>0</v>
      </c>
    </row>
    <row r="20" spans="1:15" x14ac:dyDescent="0.25">
      <c r="A20" s="30">
        <v>2042</v>
      </c>
      <c r="B20" s="106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9">
        <f t="shared" si="3"/>
        <v>0</v>
      </c>
      <c r="O20" s="51">
        <f t="shared" si="4"/>
        <v>0</v>
      </c>
    </row>
    <row r="21" spans="1:15" x14ac:dyDescent="0.25">
      <c r="A21" s="30">
        <v>2043</v>
      </c>
      <c r="B21" s="106"/>
      <c r="C21" s="107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49">
        <f t="shared" si="3"/>
        <v>0</v>
      </c>
      <c r="O21" s="51">
        <f t="shared" si="4"/>
        <v>0</v>
      </c>
    </row>
    <row r="22" spans="1:15" x14ac:dyDescent="0.25">
      <c r="A22" s="30">
        <v>2044</v>
      </c>
      <c r="B22" s="106"/>
      <c r="C22" s="107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49">
        <f t="shared" si="3"/>
        <v>0</v>
      </c>
      <c r="O22" s="51">
        <f t="shared" si="4"/>
        <v>0</v>
      </c>
    </row>
    <row r="23" spans="1:15" x14ac:dyDescent="0.25">
      <c r="A23" s="30">
        <v>2045</v>
      </c>
      <c r="B23" s="106"/>
      <c r="C23" s="107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49">
        <f t="shared" si="3"/>
        <v>0</v>
      </c>
      <c r="O23" s="51">
        <f t="shared" si="4"/>
        <v>0</v>
      </c>
    </row>
    <row r="24" spans="1:15" x14ac:dyDescent="0.25">
      <c r="A24" s="30">
        <v>2046</v>
      </c>
      <c r="B24" s="106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49">
        <f t="shared" si="3"/>
        <v>0</v>
      </c>
      <c r="O24" s="51">
        <f t="shared" si="4"/>
        <v>0</v>
      </c>
    </row>
    <row r="25" spans="1:15" x14ac:dyDescent="0.25">
      <c r="A25" s="30">
        <v>2047</v>
      </c>
      <c r="B25" s="106"/>
      <c r="C25" s="107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49">
        <f t="shared" si="3"/>
        <v>0</v>
      </c>
      <c r="O25" s="51">
        <f t="shared" si="4"/>
        <v>0</v>
      </c>
    </row>
    <row r="26" spans="1:15" x14ac:dyDescent="0.25">
      <c r="A26" s="30">
        <v>2048</v>
      </c>
      <c r="B26" s="106"/>
      <c r="C26" s="107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49">
        <f t="shared" si="3"/>
        <v>0</v>
      </c>
      <c r="O26" s="51">
        <f t="shared" si="4"/>
        <v>0</v>
      </c>
    </row>
    <row r="27" spans="1:15" x14ac:dyDescent="0.25">
      <c r="A27" s="30">
        <v>2049</v>
      </c>
      <c r="B27" s="106"/>
      <c r="C27" s="10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49">
        <f t="shared" si="3"/>
        <v>0</v>
      </c>
      <c r="O27" s="51">
        <f t="shared" si="4"/>
        <v>0</v>
      </c>
    </row>
    <row r="28" spans="1:15" x14ac:dyDescent="0.25">
      <c r="A28" s="30">
        <v>2050</v>
      </c>
      <c r="B28" s="106"/>
      <c r="C28" s="107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49">
        <f t="shared" si="3"/>
        <v>0</v>
      </c>
      <c r="O28" s="51">
        <f t="shared" si="4"/>
        <v>0</v>
      </c>
    </row>
    <row r="29" spans="1:15" x14ac:dyDescent="0.25">
      <c r="A29" s="30">
        <v>2051</v>
      </c>
      <c r="B29" s="106"/>
      <c r="C29" s="107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49">
        <f t="shared" si="3"/>
        <v>0</v>
      </c>
      <c r="O29" s="51">
        <f t="shared" si="4"/>
        <v>0</v>
      </c>
    </row>
    <row r="30" spans="1:15" x14ac:dyDescent="0.25">
      <c r="A30" s="30">
        <v>2052</v>
      </c>
      <c r="B30" s="106"/>
      <c r="C30" s="107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49">
        <f t="shared" si="3"/>
        <v>0</v>
      </c>
      <c r="O30" s="51">
        <f t="shared" si="4"/>
        <v>0</v>
      </c>
    </row>
    <row r="31" spans="1:15" x14ac:dyDescent="0.25">
      <c r="A31" s="30">
        <v>2053</v>
      </c>
      <c r="B31" s="106"/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49">
        <f t="shared" si="3"/>
        <v>0</v>
      </c>
      <c r="O31" s="51">
        <f t="shared" si="4"/>
        <v>0</v>
      </c>
    </row>
    <row r="32" spans="1:15" x14ac:dyDescent="0.25">
      <c r="A32" s="30">
        <v>2054</v>
      </c>
      <c r="B32" s="106"/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49">
        <f t="shared" si="3"/>
        <v>0</v>
      </c>
      <c r="O32" s="51">
        <f t="shared" si="4"/>
        <v>0</v>
      </c>
    </row>
    <row r="33" spans="1:15" x14ac:dyDescent="0.25">
      <c r="A33" s="30">
        <v>2055</v>
      </c>
      <c r="B33" s="106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49">
        <f t="shared" si="3"/>
        <v>0</v>
      </c>
      <c r="O33" s="51">
        <f t="shared" si="4"/>
        <v>0</v>
      </c>
    </row>
    <row r="34" spans="1:15" x14ac:dyDescent="0.25">
      <c r="A34" s="30">
        <v>2056</v>
      </c>
      <c r="B34" s="106"/>
      <c r="C34" s="107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49">
        <f t="shared" si="3"/>
        <v>0</v>
      </c>
      <c r="O34" s="51">
        <f t="shared" si="4"/>
        <v>0</v>
      </c>
    </row>
    <row r="35" spans="1:15" x14ac:dyDescent="0.25">
      <c r="A35" s="30">
        <v>2057</v>
      </c>
      <c r="B35" s="106"/>
      <c r="C35" s="107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49">
        <f t="shared" si="3"/>
        <v>0</v>
      </c>
      <c r="O35" s="51">
        <f t="shared" si="4"/>
        <v>0</v>
      </c>
    </row>
    <row r="36" spans="1:15" x14ac:dyDescent="0.25">
      <c r="A36" s="30">
        <v>2058</v>
      </c>
      <c r="B36" s="106"/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49">
        <f t="shared" si="3"/>
        <v>0</v>
      </c>
      <c r="O36" s="51">
        <f t="shared" si="4"/>
        <v>0</v>
      </c>
    </row>
    <row r="37" spans="1:15" x14ac:dyDescent="0.25">
      <c r="A37" s="30">
        <v>2059</v>
      </c>
      <c r="B37" s="106"/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49">
        <f t="shared" si="3"/>
        <v>0</v>
      </c>
      <c r="O37" s="51">
        <f t="shared" si="4"/>
        <v>0</v>
      </c>
    </row>
    <row r="38" spans="1:15" x14ac:dyDescent="0.25">
      <c r="A38" s="30">
        <v>2060</v>
      </c>
      <c r="B38" s="106"/>
      <c r="C38" s="10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49">
        <f t="shared" si="3"/>
        <v>0</v>
      </c>
      <c r="O38" s="51">
        <f t="shared" si="4"/>
        <v>0</v>
      </c>
    </row>
    <row r="39" spans="1:15" x14ac:dyDescent="0.25">
      <c r="A39" s="30">
        <v>2061</v>
      </c>
      <c r="B39" s="106"/>
      <c r="C39" s="107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49">
        <f t="shared" si="3"/>
        <v>0</v>
      </c>
      <c r="O39" s="51">
        <f t="shared" si="4"/>
        <v>0</v>
      </c>
    </row>
    <row r="40" spans="1:15" x14ac:dyDescent="0.25">
      <c r="A40" s="30">
        <v>2062</v>
      </c>
      <c r="B40" s="106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49">
        <f t="shared" si="3"/>
        <v>0</v>
      </c>
      <c r="O40" s="51">
        <f t="shared" si="4"/>
        <v>0</v>
      </c>
    </row>
    <row r="41" spans="1:15" x14ac:dyDescent="0.25">
      <c r="A41" s="30">
        <v>2063</v>
      </c>
      <c r="B41" s="106"/>
      <c r="C41" s="107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9">
        <f t="shared" si="3"/>
        <v>0</v>
      </c>
      <c r="O41" s="51">
        <f t="shared" si="4"/>
        <v>0</v>
      </c>
    </row>
    <row r="42" spans="1:15" x14ac:dyDescent="0.25">
      <c r="A42" s="30">
        <v>2064</v>
      </c>
      <c r="B42" s="106"/>
      <c r="C42" s="107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49">
        <f t="shared" si="3"/>
        <v>0</v>
      </c>
      <c r="O42" s="51">
        <f t="shared" si="4"/>
        <v>0</v>
      </c>
    </row>
    <row r="43" spans="1:15" x14ac:dyDescent="0.25">
      <c r="A43" s="30">
        <v>2065</v>
      </c>
      <c r="B43" s="106"/>
      <c r="C43" s="107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49">
        <f t="shared" si="3"/>
        <v>0</v>
      </c>
      <c r="O43" s="51">
        <f t="shared" si="4"/>
        <v>0</v>
      </c>
    </row>
    <row r="44" spans="1:15" x14ac:dyDescent="0.25">
      <c r="A44" s="30">
        <v>2066</v>
      </c>
      <c r="B44" s="106"/>
      <c r="C44" s="107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49">
        <f t="shared" si="3"/>
        <v>0</v>
      </c>
      <c r="O44" s="51">
        <f t="shared" si="4"/>
        <v>0</v>
      </c>
    </row>
    <row r="45" spans="1:15" x14ac:dyDescent="0.25">
      <c r="A45" s="30">
        <v>2067</v>
      </c>
      <c r="B45" s="106"/>
      <c r="C45" s="107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49">
        <f t="shared" si="3"/>
        <v>0</v>
      </c>
      <c r="O45" s="51">
        <f t="shared" si="4"/>
        <v>0</v>
      </c>
    </row>
  </sheetData>
  <mergeCells count="1">
    <mergeCell ref="P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Pay 2024</vt:lpstr>
      <vt:lpstr>Career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Compton</dc:creator>
  <cp:lastModifiedBy>Anthony Michael Compton</cp:lastModifiedBy>
  <dcterms:created xsi:type="dcterms:W3CDTF">2018-08-17T00:26:11Z</dcterms:created>
  <dcterms:modified xsi:type="dcterms:W3CDTF">2024-07-30T02:13:16Z</dcterms:modified>
</cp:coreProperties>
</file>